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lende/Documents/papers/2022/はやぶさ２初期分析論文/Science/revision2/Tables/"/>
    </mc:Choice>
  </mc:AlternateContent>
  <xr:revisionPtr revIDLastSave="0" documentId="13_ncr:1_{694F2F94-B07D-F945-BB3E-821BB891E3C5}" xr6:coauthVersionLast="47" xr6:coauthVersionMax="47" xr10:uidLastSave="{00000000-0000-0000-0000-000000000000}"/>
  <bookViews>
    <workbookView xWindow="23640" yWindow="1360" windowWidth="28800" windowHeight="17500" xr2:uid="{705145C4-C5D2-1D4F-9521-6D4D65F1835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0" i="1" l="1"/>
  <c r="P6" i="1"/>
  <c r="F10" i="1"/>
  <c r="E10" i="1"/>
  <c r="G8" i="1"/>
  <c r="G10" i="1" s="1"/>
  <c r="G4" i="1"/>
  <c r="G6" i="1" s="1"/>
  <c r="F6" i="1"/>
  <c r="E6" i="1"/>
  <c r="D6" i="1"/>
  <c r="M6" i="1"/>
  <c r="M10" i="1"/>
  <c r="D10" i="1"/>
  <c r="K5" i="1"/>
  <c r="K6" i="1" s="1"/>
  <c r="N5" i="1"/>
  <c r="L4" i="1"/>
  <c r="N4" i="1" s="1"/>
  <c r="K9" i="1"/>
  <c r="K10" i="1" s="1"/>
  <c r="N9" i="1"/>
  <c r="H4" i="1" l="1"/>
  <c r="I5" i="1" s="1"/>
  <c r="I6" i="1" s="1"/>
  <c r="L6" i="1"/>
  <c r="N6" i="1" s="1"/>
  <c r="O6" i="1" s="1"/>
  <c r="H6" i="1" l="1"/>
  <c r="J6" i="1" s="1"/>
  <c r="L8" i="1"/>
  <c r="N8" i="1" l="1"/>
  <c r="L10" i="1"/>
  <c r="N10" i="1" s="1"/>
  <c r="O10" i="1" s="1"/>
  <c r="H8" i="1" l="1"/>
  <c r="H11" i="1"/>
  <c r="I9" i="1" l="1"/>
  <c r="I10" i="1" s="1"/>
  <c r="H10" i="1"/>
  <c r="J10" i="1" l="1"/>
</calcChain>
</file>

<file path=xl/sharedStrings.xml><?xml version="1.0" encoding="utf-8"?>
<sst xmlns="http://schemas.openxmlformats.org/spreadsheetml/2006/main" count="97" uniqueCount="37">
  <si>
    <t>Ivuna</t>
    <phoneticPr fontId="1"/>
  </si>
  <si>
    <t>Ryugu</t>
    <phoneticPr fontId="1"/>
  </si>
  <si>
    <t>This study</t>
    <phoneticPr fontId="1"/>
  </si>
  <si>
    <t>Method</t>
    <phoneticPr fontId="1"/>
  </si>
  <si>
    <t>TG-MS</t>
    <phoneticPr fontId="1"/>
  </si>
  <si>
    <t>TG</t>
    <phoneticPr fontId="1"/>
  </si>
  <si>
    <t>Combustion</t>
    <phoneticPr fontId="1"/>
  </si>
  <si>
    <t>n.a.</t>
    <phoneticPr fontId="1"/>
  </si>
  <si>
    <t>Remarks</t>
    <phoneticPr fontId="1"/>
  </si>
  <si>
    <t>Sample</t>
    <phoneticPr fontId="1"/>
  </si>
  <si>
    <t>Reference</t>
    <phoneticPr fontId="1"/>
  </si>
  <si>
    <t>Organic C and Total C are underestimated.</t>
    <phoneticPr fontId="1"/>
  </si>
  <si>
    <t>Recommended</t>
    <phoneticPr fontId="1"/>
  </si>
  <si>
    <t>Mass loss</t>
    <phoneticPr fontId="1"/>
  </si>
  <si>
    <t>Total H</t>
    <phoneticPr fontId="1"/>
  </si>
  <si>
    <t>/%</t>
    <phoneticPr fontId="1"/>
  </si>
  <si>
    <t>Total C</t>
    <phoneticPr fontId="1"/>
  </si>
  <si>
    <t>S</t>
    <phoneticPr fontId="1"/>
  </si>
  <si>
    <t>EMIA-Step</t>
    <phoneticPr fontId="1"/>
  </si>
  <si>
    <r>
      <t>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 xml:space="preserve">O is estimated by mass loss and mineral abundances.  </t>
    </r>
    <phoneticPr fontId="1"/>
  </si>
  <si>
    <r>
      <t>Total H is estimated by TG 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 and IOM composition.</t>
    </r>
    <phoneticPr fontId="1"/>
  </si>
  <si>
    <t>interlayer</t>
    <phoneticPr fontId="1"/>
  </si>
  <si>
    <r>
      <t>Total 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</t>
    </r>
    <phoneticPr fontId="1"/>
  </si>
  <si>
    <t>Inorganic H</t>
    <phoneticPr fontId="1"/>
  </si>
  <si>
    <r>
      <t>CO</t>
    </r>
    <r>
      <rPr>
        <vertAlign val="subscript"/>
        <sz val="12"/>
        <color theme="1"/>
        <rFont val="Arial"/>
        <family val="2"/>
      </rPr>
      <t>2</t>
    </r>
    <phoneticPr fontId="1"/>
  </si>
  <si>
    <t>Organic C</t>
    <phoneticPr fontId="1"/>
  </si>
  <si>
    <t>structural</t>
    <phoneticPr fontId="1"/>
  </si>
  <si>
    <t>n.a.: not analyzed. In bold are recommended values.</t>
  </si>
  <si>
    <t>S may not be representative due to heterogeneity.</t>
    <phoneticPr fontId="1"/>
  </si>
  <si>
    <t>/wt.%</t>
    <phoneticPr fontId="1"/>
  </si>
  <si>
    <r>
      <t>H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O /wt.%</t>
    </r>
    <phoneticPr fontId="1"/>
  </si>
  <si>
    <t>Inorganic C</t>
    <phoneticPr fontId="1"/>
  </si>
  <si>
    <t>Data S6. Hydrogen, carbon, and sulfur concentrations of Ryugu and Ivuna determined by TG-MS and EMIA-Step.</t>
    <phoneticPr fontId="1"/>
  </si>
  <si>
    <t>(Inorganic H)/(Total H)</t>
    <phoneticPr fontId="1"/>
  </si>
  <si>
    <t>(Organic C)/(Total C)</t>
    <phoneticPr fontId="1"/>
  </si>
  <si>
    <r>
      <t xml:space="preserve">King et al. </t>
    </r>
    <r>
      <rPr>
        <i/>
        <sz val="12"/>
        <color theme="1"/>
        <rFont val="Arial"/>
        <family val="2"/>
      </rPr>
      <t>(43)</t>
    </r>
    <phoneticPr fontId="1"/>
  </si>
  <si>
    <r>
      <t xml:space="preserve">Alexander et al. </t>
    </r>
    <r>
      <rPr>
        <i/>
        <sz val="12"/>
        <color theme="1"/>
        <rFont val="Arial"/>
        <family val="2"/>
      </rPr>
      <t>(44)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</si>
</sst>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??"/>
    <numFmt numFmtId="177" formatCode="0.?0"/>
  </numFmts>
  <fonts count="6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vertAlign val="subscript"/>
      <sz val="12"/>
      <color theme="1"/>
      <name val="Arial"/>
      <family val="2"/>
    </font>
    <font>
      <i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177" fontId="3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>
      <alignment vertical="center"/>
    </xf>
    <xf numFmtId="176" fontId="2" fillId="0" borderId="2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176" fontId="2" fillId="0" borderId="0" xfId="0" applyNumberFormat="1" applyFont="1" applyBorder="1" applyAlignment="1">
      <alignment horizontal="center" vertical="center"/>
    </xf>
    <xf numFmtId="177" fontId="2" fillId="0" borderId="0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F4F43-3735-784D-AB6F-48FDA2B7D0A9}">
  <sheetPr>
    <pageSetUpPr fitToPage="1"/>
  </sheetPr>
  <dimension ref="A1:Q15"/>
  <sheetViews>
    <sheetView tabSelected="1" workbookViewId="0">
      <selection activeCell="B12" sqref="B12"/>
    </sheetView>
  </sheetViews>
  <sheetFormatPr baseColWidth="10" defaultRowHeight="16"/>
  <cols>
    <col min="1" max="1" width="7.5703125" style="1" customWidth="1"/>
    <col min="2" max="2" width="16.85546875" style="1" customWidth="1"/>
    <col min="3" max="3" width="13.28515625" style="1" customWidth="1"/>
    <col min="4" max="4" width="9" style="1" customWidth="1"/>
    <col min="5" max="5" width="8.42578125" style="1" customWidth="1"/>
    <col min="6" max="6" width="8.7109375" style="1" customWidth="1"/>
    <col min="7" max="7" width="7.28515625" style="1" customWidth="1"/>
    <col min="8" max="8" width="10" style="1" customWidth="1"/>
    <col min="9" max="9" width="6.7109375" style="1" customWidth="1"/>
    <col min="10" max="10" width="18.5703125" style="1" customWidth="1"/>
    <col min="11" max="11" width="7" style="1" customWidth="1"/>
    <col min="12" max="12" width="11.28515625" style="1" customWidth="1"/>
    <col min="13" max="13" width="9.5703125" style="1" customWidth="1"/>
    <col min="14" max="14" width="7.28515625" style="1" customWidth="1"/>
    <col min="15" max="15" width="17.42578125" style="1" customWidth="1"/>
    <col min="16" max="16" width="7.28515625" style="1" customWidth="1"/>
    <col min="17" max="17" width="45.140625" style="1" customWidth="1"/>
    <col min="18" max="16384" width="10.7109375" style="1"/>
  </cols>
  <sheetData>
    <row r="1" spans="1:17">
      <c r="A1" s="1" t="s">
        <v>32</v>
      </c>
    </row>
    <row r="2" spans="1:17" s="14" customFormat="1" ht="36">
      <c r="A2" s="21" t="s">
        <v>9</v>
      </c>
      <c r="B2" s="21" t="s">
        <v>10</v>
      </c>
      <c r="C2" s="21" t="s">
        <v>3</v>
      </c>
      <c r="D2" s="13" t="s">
        <v>13</v>
      </c>
      <c r="E2" s="20" t="s">
        <v>30</v>
      </c>
      <c r="F2" s="20"/>
      <c r="G2" s="13" t="s">
        <v>22</v>
      </c>
      <c r="H2" s="13" t="s">
        <v>23</v>
      </c>
      <c r="I2" s="13" t="s">
        <v>14</v>
      </c>
      <c r="J2" s="13" t="s">
        <v>33</v>
      </c>
      <c r="K2" s="13" t="s">
        <v>24</v>
      </c>
      <c r="L2" s="13" t="s">
        <v>31</v>
      </c>
      <c r="M2" s="13" t="s">
        <v>25</v>
      </c>
      <c r="N2" s="13" t="s">
        <v>16</v>
      </c>
      <c r="O2" s="13" t="s">
        <v>34</v>
      </c>
      <c r="P2" s="13" t="s">
        <v>17</v>
      </c>
      <c r="Q2" s="23" t="s">
        <v>8</v>
      </c>
    </row>
    <row r="3" spans="1:17" s="15" customFormat="1">
      <c r="A3" s="22"/>
      <c r="B3" s="22"/>
      <c r="C3" s="22"/>
      <c r="D3" s="12" t="s">
        <v>29</v>
      </c>
      <c r="E3" s="12" t="s">
        <v>21</v>
      </c>
      <c r="F3" s="12" t="s">
        <v>26</v>
      </c>
      <c r="G3" s="12" t="s">
        <v>29</v>
      </c>
      <c r="H3" s="12" t="s">
        <v>29</v>
      </c>
      <c r="I3" s="12" t="s">
        <v>29</v>
      </c>
      <c r="J3" s="12" t="s">
        <v>15</v>
      </c>
      <c r="K3" s="12" t="s">
        <v>29</v>
      </c>
      <c r="L3" s="12" t="s">
        <v>29</v>
      </c>
      <c r="M3" s="12" t="s">
        <v>29</v>
      </c>
      <c r="N3" s="12" t="s">
        <v>29</v>
      </c>
      <c r="O3" s="12" t="s">
        <v>15</v>
      </c>
      <c r="P3" s="12" t="s">
        <v>29</v>
      </c>
      <c r="Q3" s="24"/>
    </row>
    <row r="4" spans="1:17" s="16" customFormat="1">
      <c r="A4" s="16" t="s">
        <v>1</v>
      </c>
      <c r="B4" s="16" t="s">
        <v>2</v>
      </c>
      <c r="C4" s="16" t="s">
        <v>4</v>
      </c>
      <c r="D4" s="17">
        <v>15.38</v>
      </c>
      <c r="E4" s="18">
        <v>0.3</v>
      </c>
      <c r="F4" s="17">
        <v>6.54</v>
      </c>
      <c r="G4" s="17">
        <f>E4+F4</f>
        <v>6.84</v>
      </c>
      <c r="H4" s="17">
        <f>G4/9</f>
        <v>0.76</v>
      </c>
      <c r="I4" s="17" t="s">
        <v>7</v>
      </c>
      <c r="J4" s="17" t="s">
        <v>7</v>
      </c>
      <c r="K4" s="17">
        <v>5.54</v>
      </c>
      <c r="L4" s="17">
        <f>K4*12/44</f>
        <v>1.510909090909091</v>
      </c>
      <c r="M4" s="17">
        <v>2.29</v>
      </c>
      <c r="N4" s="18">
        <f>L4+M4</f>
        <v>3.8009090909090908</v>
      </c>
      <c r="O4" s="18"/>
      <c r="P4" s="17" t="s">
        <v>7</v>
      </c>
      <c r="Q4" s="16" t="s">
        <v>11</v>
      </c>
    </row>
    <row r="5" spans="1:17" ht="18">
      <c r="A5" s="1" t="s">
        <v>1</v>
      </c>
      <c r="B5" s="1" t="s">
        <v>2</v>
      </c>
      <c r="C5" s="1" t="s">
        <v>18</v>
      </c>
      <c r="D5" s="2" t="s">
        <v>7</v>
      </c>
      <c r="E5" s="2" t="s">
        <v>7</v>
      </c>
      <c r="F5" s="2" t="s">
        <v>7</v>
      </c>
      <c r="G5" s="2" t="s">
        <v>7</v>
      </c>
      <c r="H5" s="2" t="s">
        <v>7</v>
      </c>
      <c r="I5" s="2">
        <f>H4+M5*70/1200</f>
        <v>0.93966666666666665</v>
      </c>
      <c r="J5" s="2" t="s">
        <v>7</v>
      </c>
      <c r="K5" s="2">
        <f>L5*44/12</f>
        <v>5.830000000000001</v>
      </c>
      <c r="L5" s="2">
        <v>1.59</v>
      </c>
      <c r="M5" s="2">
        <v>3.08</v>
      </c>
      <c r="N5" s="2">
        <f>L5+M5</f>
        <v>4.67</v>
      </c>
      <c r="O5" s="2"/>
      <c r="P5" s="2">
        <v>8.52</v>
      </c>
      <c r="Q5" s="1" t="s">
        <v>20</v>
      </c>
    </row>
    <row r="6" spans="1:17">
      <c r="A6" s="5" t="s">
        <v>1</v>
      </c>
      <c r="B6" s="5" t="s">
        <v>2</v>
      </c>
      <c r="C6" s="5" t="s">
        <v>12</v>
      </c>
      <c r="D6" s="4">
        <f>D4</f>
        <v>15.38</v>
      </c>
      <c r="E6" s="6">
        <f>E4</f>
        <v>0.3</v>
      </c>
      <c r="F6" s="4">
        <f>F4</f>
        <v>6.54</v>
      </c>
      <c r="G6" s="4">
        <f>G4</f>
        <v>6.84</v>
      </c>
      <c r="H6" s="4">
        <f>H4</f>
        <v>0.76</v>
      </c>
      <c r="I6" s="4">
        <f>I5</f>
        <v>0.93966666666666665</v>
      </c>
      <c r="J6" s="19">
        <f>H6/I6*100</f>
        <v>80.879744590280239</v>
      </c>
      <c r="K6" s="4">
        <f>AVERAGE(K4:K5)</f>
        <v>5.6850000000000005</v>
      </c>
      <c r="L6" s="4">
        <f>AVERAGE(L4:L5)</f>
        <v>1.5504545454545455</v>
      </c>
      <c r="M6" s="4">
        <f>M5</f>
        <v>3.08</v>
      </c>
      <c r="N6" s="4">
        <f>L6+M6</f>
        <v>4.6304545454545458</v>
      </c>
      <c r="O6" s="19">
        <f>M6/N6*100</f>
        <v>66.51614803180523</v>
      </c>
      <c r="P6" s="4">
        <f>P5</f>
        <v>8.52</v>
      </c>
      <c r="Q6" s="1" t="s">
        <v>28</v>
      </c>
    </row>
    <row r="7" spans="1:17">
      <c r="E7" s="3"/>
    </row>
    <row r="8" spans="1:17">
      <c r="A8" s="1" t="s">
        <v>0</v>
      </c>
      <c r="B8" s="1" t="s">
        <v>2</v>
      </c>
      <c r="C8" s="1" t="s">
        <v>4</v>
      </c>
      <c r="D8" s="2">
        <v>22.37</v>
      </c>
      <c r="E8" s="2">
        <v>6.58</v>
      </c>
      <c r="F8" s="2">
        <v>6.15</v>
      </c>
      <c r="G8" s="2">
        <f>E8+F8</f>
        <v>12.73</v>
      </c>
      <c r="H8" s="2">
        <f>G8/9</f>
        <v>1.4144444444444444</v>
      </c>
      <c r="I8" s="2" t="s">
        <v>7</v>
      </c>
      <c r="J8" s="2" t="s">
        <v>7</v>
      </c>
      <c r="K8" s="2">
        <v>1.1499999999999999</v>
      </c>
      <c r="L8" s="2">
        <f>K8*12/44</f>
        <v>0.3136363636363636</v>
      </c>
      <c r="M8" s="2">
        <v>2.77</v>
      </c>
      <c r="N8" s="2">
        <f>L8+M8</f>
        <v>3.0836363636363635</v>
      </c>
      <c r="O8" s="2"/>
      <c r="P8" s="2" t="s">
        <v>7</v>
      </c>
      <c r="Q8" s="1" t="s">
        <v>11</v>
      </c>
    </row>
    <row r="9" spans="1:17" ht="18">
      <c r="A9" s="1" t="s">
        <v>0</v>
      </c>
      <c r="B9" s="1" t="s">
        <v>2</v>
      </c>
      <c r="C9" s="1" t="s">
        <v>18</v>
      </c>
      <c r="D9" s="2" t="s">
        <v>7</v>
      </c>
      <c r="E9" s="2" t="s">
        <v>7</v>
      </c>
      <c r="F9" s="2" t="s">
        <v>7</v>
      </c>
      <c r="G9" s="2" t="s">
        <v>7</v>
      </c>
      <c r="H9" s="2" t="s">
        <v>7</v>
      </c>
      <c r="I9" s="2">
        <f>H8+M9*70/1200</f>
        <v>1.5876944444444443</v>
      </c>
      <c r="J9" s="2" t="s">
        <v>7</v>
      </c>
      <c r="K9" s="2">
        <f>L9*44/12</f>
        <v>1.3566666666666667</v>
      </c>
      <c r="L9" s="2">
        <v>0.37</v>
      </c>
      <c r="M9" s="2">
        <v>2.97</v>
      </c>
      <c r="N9" s="2">
        <f>L9+M9</f>
        <v>3.3400000000000003</v>
      </c>
      <c r="O9" s="2"/>
      <c r="P9" s="2">
        <v>5.29</v>
      </c>
      <c r="Q9" s="1" t="s">
        <v>20</v>
      </c>
    </row>
    <row r="10" spans="1:17" s="5" customFormat="1">
      <c r="A10" s="5" t="s">
        <v>0</v>
      </c>
      <c r="B10" s="5" t="s">
        <v>2</v>
      </c>
      <c r="C10" s="5" t="s">
        <v>12</v>
      </c>
      <c r="D10" s="4">
        <f>D8</f>
        <v>22.37</v>
      </c>
      <c r="E10" s="4">
        <f>E8</f>
        <v>6.58</v>
      </c>
      <c r="F10" s="4">
        <f>F8</f>
        <v>6.15</v>
      </c>
      <c r="G10" s="4">
        <f>G8</f>
        <v>12.73</v>
      </c>
      <c r="H10" s="4">
        <f>H8</f>
        <v>1.4144444444444444</v>
      </c>
      <c r="I10" s="4">
        <f>I9</f>
        <v>1.5876944444444443</v>
      </c>
      <c r="J10" s="19">
        <f>H10/I10*100</f>
        <v>89.087950732193789</v>
      </c>
      <c r="K10" s="4">
        <f>AVERAGE(K8:K9)</f>
        <v>1.2533333333333334</v>
      </c>
      <c r="L10" s="4">
        <f>AVERAGE(L8:L9)</f>
        <v>0.3418181818181818</v>
      </c>
      <c r="M10" s="4">
        <f>M9</f>
        <v>2.97</v>
      </c>
      <c r="N10" s="4">
        <f>L10+M10</f>
        <v>3.311818181818182</v>
      </c>
      <c r="O10" s="19">
        <f>M10/N10*100</f>
        <v>89.67883612407357</v>
      </c>
      <c r="P10" s="6">
        <f>P9</f>
        <v>5.29</v>
      </c>
    </row>
    <row r="11" spans="1:17" ht="18">
      <c r="A11" s="1" t="s">
        <v>0</v>
      </c>
      <c r="B11" s="1" t="s">
        <v>35</v>
      </c>
      <c r="C11" s="1" t="s">
        <v>5</v>
      </c>
      <c r="D11" s="2">
        <v>28.7</v>
      </c>
      <c r="E11" s="2" t="s">
        <v>7</v>
      </c>
      <c r="F11" s="2">
        <v>10.8</v>
      </c>
      <c r="G11" s="2">
        <v>18.7</v>
      </c>
      <c r="H11" s="2">
        <f>G11/9</f>
        <v>2.0777777777777775</v>
      </c>
      <c r="I11" s="2" t="s">
        <v>7</v>
      </c>
      <c r="J11" s="2" t="s">
        <v>7</v>
      </c>
      <c r="K11" s="2" t="s">
        <v>7</v>
      </c>
      <c r="L11" s="2" t="s">
        <v>7</v>
      </c>
      <c r="M11" s="2" t="s">
        <v>7</v>
      </c>
      <c r="N11" s="2" t="s">
        <v>7</v>
      </c>
      <c r="O11" s="2"/>
      <c r="P11" s="2" t="s">
        <v>7</v>
      </c>
      <c r="Q11" s="1" t="s">
        <v>19</v>
      </c>
    </row>
    <row r="12" spans="1:17">
      <c r="A12" s="1" t="s">
        <v>0</v>
      </c>
      <c r="B12" s="1" t="s">
        <v>36</v>
      </c>
      <c r="C12" s="1" t="s">
        <v>6</v>
      </c>
      <c r="D12" s="2" t="s">
        <v>7</v>
      </c>
      <c r="E12" s="2" t="s">
        <v>7</v>
      </c>
      <c r="F12" s="2" t="s">
        <v>7</v>
      </c>
      <c r="G12" s="2" t="s">
        <v>7</v>
      </c>
      <c r="H12" s="2" t="s">
        <v>7</v>
      </c>
      <c r="I12" s="2">
        <v>1.52</v>
      </c>
      <c r="J12" s="2" t="s">
        <v>7</v>
      </c>
      <c r="K12" s="2" t="s">
        <v>7</v>
      </c>
      <c r="L12" s="2" t="s">
        <v>7</v>
      </c>
      <c r="M12" s="2" t="s">
        <v>7</v>
      </c>
      <c r="N12" s="3">
        <v>3.5</v>
      </c>
      <c r="O12" s="3"/>
      <c r="P12" s="2" t="s">
        <v>7</v>
      </c>
    </row>
    <row r="13" spans="1:17">
      <c r="A13" s="9" t="s">
        <v>27</v>
      </c>
      <c r="B13" s="9"/>
      <c r="C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1"/>
      <c r="O13" s="11"/>
      <c r="P13" s="10"/>
      <c r="Q13" s="9"/>
    </row>
    <row r="14" spans="1:17">
      <c r="D14" s="2"/>
      <c r="E14" s="2"/>
      <c r="F14" s="2"/>
      <c r="G14" s="2"/>
      <c r="H14" s="2"/>
      <c r="I14" s="7"/>
      <c r="J14" s="2"/>
      <c r="K14" s="2"/>
      <c r="L14" s="2"/>
      <c r="M14" s="2"/>
      <c r="N14" s="8"/>
      <c r="P14" s="2"/>
    </row>
    <row r="15" spans="1:17">
      <c r="D15" s="2"/>
      <c r="E15" s="2"/>
      <c r="F15" s="2"/>
      <c r="G15" s="2"/>
      <c r="H15" s="2"/>
      <c r="I15" s="7"/>
      <c r="J15" s="2"/>
      <c r="K15" s="2"/>
      <c r="L15" s="2"/>
      <c r="M15" s="2"/>
      <c r="N15" s="8"/>
      <c r="P15" s="2"/>
    </row>
  </sheetData>
  <mergeCells count="5">
    <mergeCell ref="E2:F2"/>
    <mergeCell ref="A2:A3"/>
    <mergeCell ref="B2:B3"/>
    <mergeCell ref="C2:C3"/>
    <mergeCell ref="Q2:Q3"/>
  </mergeCells>
  <phoneticPr fontId="1"/>
  <pageMargins left="0.7" right="0.7" top="0.75" bottom="0.75" header="0.3" footer="0.3"/>
  <pageSetup paperSize="9" scale="53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2021-09-10T06:37:07Z</cp:lastPrinted>
  <dcterms:created xsi:type="dcterms:W3CDTF">2021-09-09T16:01:30Z</dcterms:created>
  <dcterms:modified xsi:type="dcterms:W3CDTF">2022-05-19T11:20:17Z</dcterms:modified>
</cp:coreProperties>
</file>